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cuments\Personal Documents\"/>
    </mc:Choice>
  </mc:AlternateContent>
  <bookViews>
    <workbookView xWindow="0" yWindow="0" windowWidth="28800" windowHeight="124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1" l="1"/>
  <c r="M8" i="1"/>
  <c r="N7" i="1"/>
  <c r="M7" i="1"/>
  <c r="I7" i="1"/>
  <c r="J7" i="1"/>
  <c r="D7" i="1" s="1"/>
  <c r="E7" i="1" s="1"/>
  <c r="F7" i="1" s="1"/>
  <c r="H10" i="1" l="1"/>
  <c r="I8" i="1"/>
  <c r="G10" i="1"/>
  <c r="J8" i="1"/>
  <c r="D8" i="1" s="1"/>
  <c r="E8" i="1" s="1"/>
  <c r="F8" i="1" l="1"/>
  <c r="N6" i="1" l="1"/>
  <c r="M6" i="1"/>
  <c r="I6" i="1"/>
  <c r="J6" i="1"/>
  <c r="D6" i="1" l="1"/>
  <c r="E6" i="1" s="1"/>
  <c r="F6" i="1" s="1"/>
  <c r="N5" i="1"/>
  <c r="M5" i="1"/>
  <c r="J5" i="1"/>
  <c r="D5" i="1" s="1"/>
  <c r="I5" i="1"/>
  <c r="N4" i="1"/>
  <c r="M4" i="1"/>
  <c r="J4" i="1"/>
  <c r="D4" i="1" s="1"/>
  <c r="E4" i="1" s="1"/>
  <c r="F4" i="1" s="1"/>
  <c r="I4" i="1"/>
  <c r="N3" i="1"/>
  <c r="M3" i="1"/>
  <c r="J3" i="1"/>
  <c r="D3" i="1" s="1"/>
  <c r="I3" i="1"/>
  <c r="I2" i="1"/>
  <c r="J2" i="1"/>
  <c r="D2" i="1" s="1"/>
  <c r="I10" i="1" l="1"/>
  <c r="J10" i="1"/>
  <c r="E5" i="1"/>
  <c r="D10" i="1"/>
  <c r="E2" i="1"/>
  <c r="E3" i="1"/>
  <c r="E10" i="1" l="1"/>
  <c r="F2" i="1"/>
  <c r="F5" i="1"/>
  <c r="F3" i="1"/>
  <c r="F10" i="1" l="1"/>
</calcChain>
</file>

<file path=xl/sharedStrings.xml><?xml version="1.0" encoding="utf-8"?>
<sst xmlns="http://schemas.openxmlformats.org/spreadsheetml/2006/main" count="19" uniqueCount="18">
  <si>
    <t>start date</t>
  </si>
  <si>
    <t>end date</t>
  </si>
  <si>
    <t>fee</t>
  </si>
  <si>
    <t>winnings</t>
  </si>
  <si>
    <t>active goal</t>
  </si>
  <si>
    <t>stretch goal</t>
  </si>
  <si>
    <t>free day(s)</t>
  </si>
  <si>
    <t>difference</t>
  </si>
  <si>
    <t>starting players</t>
  </si>
  <si>
    <t>eligible players</t>
  </si>
  <si>
    <t>pot</t>
  </si>
  <si>
    <t>drop percent</t>
  </si>
  <si>
    <t>active diff</t>
  </si>
  <si>
    <t>stretch diff</t>
  </si>
  <si>
    <t>type</t>
  </si>
  <si>
    <t>win percentage</t>
  </si>
  <si>
    <t>Averages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</si>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</sst>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8">
    <xf numFmtId="0" fontId="0" fillId="0" borderId="0" xfId="0"/>
    <xf numFmtId="164" fontId="0" fillId="0" borderId="0" xfId="0" applyNumberFormat="1"/>
    <xf numFmtId="165" fontId="0" fillId="0" borderId="0" xfId="0" applyNumberFormat="1"/>
    <xf numFmtId="10" fontId="0" fillId="0" borderId="0" xfId="0" applyNumberFormat="1"/>
    <xf numFmtId="1" fontId="0" fillId="0" borderId="0" xfId="0" applyNumberFormat="1"/>
    <xf numFmtId="3" fontId="0" fillId="0" borderId="0" xfId="0" applyNumberFormat="1"/>
    <xf numFmtId="164" fontId="1" fillId="0" borderId="1" xfId="1" applyNumberFormat="1"/>
    <xf numFmtId="165" fontId="1" fillId="0" borderId="1" xfId="1" applyNumberFormat="1"/>
    <xf numFmtId="10" fontId="1" fillId="0" borderId="1" xfId="1" applyNumberFormat="1"/>
    <xf numFmtId="1" fontId="1" fillId="0" borderId="1" xfId="1" applyNumberFormat="1"/>
    <xf numFmtId="3" fontId="1" fillId="0" borderId="1" xfId="1" applyNumberFormat="1"/>
    <xf numFmtId="0" fontId="1" fillId="0" borderId="1" xfId="1"/>
    <xf numFmtId="164" fontId="2" fillId="0" borderId="0" xfId="0" applyNumberFormat="1" applyFont="1"/>
    <xf numFmtId="165" fontId="2" fillId="0" borderId="0" xfId="0" applyNumberFormat="1" applyFont="1"/>
    <xf numFmtId="10" fontId="2" fillId="0" borderId="0" xfId="0" applyNumberFormat="1" applyFont="1"/>
    <xf numFmtId="1" fontId="2" fillId="0" borderId="0" xfId="0" applyNumberFormat="1" applyFont="1"/>
    <xf numFmtId="3" fontId="2" fillId="0" borderId="0" xfId="0" applyNumberFormat="1" applyFont="1"/>
    <xf numFmtId="0" fontId="2" fillId="0" borderId="0" xfId="0" applyFont="1"/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active and stretch goals over time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active goal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numRef>
              <c:f>Sheet1!$A$2:$A$8</c:f>
              <c:numCache>
                <c:formatCode>mm/dd/yy;@</c:formatCode>
                <c:ptCount val="7"/>
                <c:pt idx="0">
                  <c:v>43010</c:v>
                </c:pt>
                <c:pt idx="1">
                  <c:v>43011</c:v>
                </c:pt>
                <c:pt idx="2">
                  <c:v>43012</c:v>
                </c:pt>
                <c:pt idx="3">
                  <c:v>43013</c:v>
                </c:pt>
                <c:pt idx="4">
                  <c:v>43014</c:v>
                </c:pt>
                <c:pt idx="5">
                  <c:v>43015</c:v>
                </c:pt>
                <c:pt idx="6">
                  <c:v>43016</c:v>
                </c:pt>
              </c:numCache>
            </c:numRef>
          </c:cat>
          <c:val>
            <c:numRef>
              <c:f>Sheet1!$K$2:$K$8</c:f>
              <c:numCache>
                <c:formatCode>#,##0</c:formatCode>
                <c:ptCount val="7"/>
                <c:pt idx="0">
                  <c:v>12582</c:v>
                </c:pt>
                <c:pt idx="1">
                  <c:v>12582</c:v>
                </c:pt>
                <c:pt idx="2">
                  <c:v>12582</c:v>
                </c:pt>
                <c:pt idx="3">
                  <c:v>12582</c:v>
                </c:pt>
                <c:pt idx="4">
                  <c:v>12582</c:v>
                </c:pt>
                <c:pt idx="5">
                  <c:v>12582</c:v>
                </c:pt>
                <c:pt idx="6">
                  <c:v>12582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C7E-4B53-A6B8-293B68D7BC1B}"/>
            </c:ext>
          </c:extLst>
        </c:ser>
        <c:ser>
          <c:idx val="1"/>
          <c:order val="1"/>
          <c:tx>
            <c:strRef>
              <c:f>Sheet1!$L$1</c:f>
              <c:strCache>
                <c:ptCount val="1"/>
                <c:pt idx="0">
                  <c:v>stretch goal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numRef>
              <c:f>Sheet1!$A$2:$A$8</c:f>
              <c:numCache>
                <c:formatCode>mm/dd/yy;@</c:formatCode>
                <c:ptCount val="7"/>
                <c:pt idx="0">
                  <c:v>43010</c:v>
                </c:pt>
                <c:pt idx="1">
                  <c:v>43011</c:v>
                </c:pt>
                <c:pt idx="2">
                  <c:v>43012</c:v>
                </c:pt>
                <c:pt idx="3">
                  <c:v>43013</c:v>
                </c:pt>
                <c:pt idx="4">
                  <c:v>43014</c:v>
                </c:pt>
                <c:pt idx="5">
                  <c:v>43015</c:v>
                </c:pt>
                <c:pt idx="6">
                  <c:v>43016</c:v>
                </c:pt>
              </c:numCache>
            </c:numRef>
          </c:cat>
          <c:val>
            <c:numRef>
              <c:f>Sheet1!$L$2:$L$8</c:f>
              <c:numCache>
                <c:formatCode>#,##0</c:formatCode>
                <c:ptCount val="7"/>
                <c:pt idx="0">
                  <c:v>15213</c:v>
                </c:pt>
                <c:pt idx="1">
                  <c:v>15213</c:v>
                </c:pt>
                <c:pt idx="2">
                  <c:v>15213</c:v>
                </c:pt>
                <c:pt idx="3">
                  <c:v>15213</c:v>
                </c:pt>
                <c:pt idx="4">
                  <c:v>15213</c:v>
                </c:pt>
                <c:pt idx="5">
                  <c:v>15213</c:v>
                </c:pt>
                <c:pt idx="6">
                  <c:v>15213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C7E-4B53-A6B8-293B68D7B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764448"/>
        <c:axId val="164764840"/>
      </c:lineChart>
      <c:catAx>
        <c:axId val="164764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/dd/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764840"/>
        <c:crosses val="autoZero"/>
        <c:auto val="0"/>
        <c:lblAlgn val="ctr"/>
        <c:lblOffset val="100"/>
        <c:noMultiLvlLbl val="0"/>
      </c:catAx>
      <c:valAx>
        <c:axId val="164764840"/>
        <c:scaling>
          <c:orientation val="minMax"/>
          <c:min val="1000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764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Sheet1!$F$1</c:f>
              <c:strCache>
                <c:ptCount val="1"/>
                <c:pt idx="0">
                  <c:v>win percentage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Sheet1!$A$2:$A$6</c:f>
              <c:numCache>
                <c:formatCode>mm/dd/yy;@</c:formatCode>
                <c:ptCount val="5"/>
                <c:pt idx="0">
                  <c:v>43010</c:v>
                </c:pt>
                <c:pt idx="1">
                  <c:v>43011</c:v>
                </c:pt>
                <c:pt idx="2">
                  <c:v>43012</c:v>
                </c:pt>
                <c:pt idx="3">
                  <c:v>43013</c:v>
                </c:pt>
                <c:pt idx="4">
                  <c:v>43014</c:v>
                </c:pt>
              </c:numCache>
            </c:numRef>
          </c:cat>
          <c:val>
            <c:numRef>
              <c:f>Sheet1!$F$2:$F$6</c:f>
              <c:numCache>
                <c:formatCode>0.00%</c:formatCode>
                <c:ptCount val="5"/>
                <c:pt idx="0">
                  <c:v>0.28193146417445475</c:v>
                </c:pt>
                <c:pt idx="1">
                  <c:v>0.28193146417445475</c:v>
                </c:pt>
                <c:pt idx="2">
                  <c:v>0.28193146417445475</c:v>
                </c:pt>
                <c:pt idx="3">
                  <c:v>0.28193146417445475</c:v>
                </c:pt>
                <c:pt idx="4">
                  <c:v>0.28193146417445475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61-4696-B99E-3E09B94A68BC}"/>
            </c:ext>
          </c:extLst>
        </c:ser>
        <c:ser>
          <c:idx val="1"/>
          <c:order val="1"/>
          <c:tx>
            <c:strRef>
              <c:f>Sheet1!$I$1</c:f>
              <c:strCache>
                <c:ptCount val="1"/>
                <c:pt idx="0">
                  <c:v>drop percent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Sheet1!$A$2:$A$6</c:f>
              <c:numCache>
                <c:formatCode>mm/dd/yy;@</c:formatCode>
                <c:ptCount val="5"/>
                <c:pt idx="0">
                  <c:v>43010</c:v>
                </c:pt>
                <c:pt idx="1">
                  <c:v>43011</c:v>
                </c:pt>
                <c:pt idx="2">
                  <c:v>43012</c:v>
                </c:pt>
                <c:pt idx="3">
                  <c:v>43013</c:v>
                </c:pt>
                <c:pt idx="4">
                  <c:v>43014</c:v>
                </c:pt>
              </c:numCache>
            </c:numRef>
          </c:cat>
          <c:val>
            <c:numRef>
              <c:f>Sheet1!$I$2:$I$6</c:f>
              <c:numCache>
                <c:formatCode>0.00%</c:formatCode>
                <c:ptCount val="5"/>
                <c:pt idx="0">
                  <c:v>0.21992709599027946</c:v>
                </c:pt>
                <c:pt idx="1">
                  <c:v>0.21992709599027946</c:v>
                </c:pt>
                <c:pt idx="2">
                  <c:v>0.21992709599027946</c:v>
                </c:pt>
                <c:pt idx="3">
                  <c:v>0.21992709599027946</c:v>
                </c:pt>
                <c:pt idx="4">
                  <c:v>0.21992709599027946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61-4696-B99E-3E09B94A68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765624"/>
        <c:axId val="164766016"/>
      </c:lineChart>
      <c:lineChart>
        <c:grouping val="standard"/>
        <c:varyColors val="0"/>
        <c:ser>
          <c:idx val="2"/>
          <c:order val="2"/>
          <c:tx>
            <c:strRef>
              <c:f>Sheet1!$D$1</c:f>
              <c:strCache>
                <c:ptCount val="1"/>
                <c:pt idx="0">
                  <c:v>winnings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Sheet1!$A$2:$A$6</c:f>
              <c:numCache>
                <c:formatCode>mm/dd/yy;@</c:formatCode>
                <c:ptCount val="5"/>
                <c:pt idx="0">
                  <c:v>43010</c:v>
                </c:pt>
                <c:pt idx="1">
                  <c:v>43011</c:v>
                </c:pt>
                <c:pt idx="2">
                  <c:v>43012</c:v>
                </c:pt>
                <c:pt idx="3">
                  <c:v>43013</c:v>
                </c:pt>
                <c:pt idx="4">
                  <c:v>43014</c:v>
                </c:pt>
              </c:numCache>
            </c:numRef>
          </c:cat>
          <c:val>
            <c:numRef>
              <c:f>Sheet1!$D$2:$D$6</c:f>
              <c:numCache>
                <c:formatCode>"$"#,##0.00</c:formatCode>
                <c:ptCount val="5"/>
                <c:pt idx="0">
                  <c:v>51.27725856697819</c:v>
                </c:pt>
                <c:pt idx="1">
                  <c:v>51.27725856697819</c:v>
                </c:pt>
                <c:pt idx="2">
                  <c:v>51.27725856697819</c:v>
                </c:pt>
                <c:pt idx="3">
                  <c:v>51.27725856697819</c:v>
                </c:pt>
                <c:pt idx="4">
                  <c:v>51.27725856697819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61-4696-B99E-3E09B94A68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766800"/>
        <c:axId val="164763664"/>
      </c:lineChart>
      <c:catAx>
        <c:axId val="164765624"/>
        <c:scaling>
          <c:orientation val="minMax"/>
        </c:scaling>
        <c:delete val="0"/>
        <c:axPos val="b"/>
        <c:numFmt formatCode="mm/dd/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766016"/>
        <c:crosses val="autoZero"/>
        <c:auto val="0"/>
        <c:lblAlgn val="ctr"/>
        <c:lblOffset val="100"/>
        <c:noMultiLvlLbl val="0"/>
      </c:catAx>
      <c:valAx>
        <c:axId val="164766016"/>
        <c:scaling>
          <c:orientation val="minMax"/>
          <c:max val="0.35000000000000003"/>
          <c:min val="5.000000000000001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765624"/>
        <c:crosses val="autoZero"/>
        <c:crossBetween val="between"/>
      </c:valAx>
      <c:valAx>
        <c:axId val="164763664"/>
        <c:scaling>
          <c:orientation val="minMax"/>
          <c:min val="40"/>
        </c:scaling>
        <c:delete val="0"/>
        <c:axPos val="r"/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766800"/>
        <c:crosses val="max"/>
        <c:crossBetween val="between"/>
      </c:valAx>
      <c:catAx>
        <c:axId val="164766800"/>
        <c:scaling>
          <c:orientation val="minMax"/>
        </c:scaling>
        <c:delete val="1"/>
        <c:axPos val="b"/>
        <c:numFmt formatCode="mm/dd/yy;@" sourceLinked="1"/>
        <c:majorTickMark val="none"/>
        <c:minorTickMark val="none"/>
        <c:tickLblPos val="nextTo"/>
        <c:crossAx val="164763664"/>
        <c:crosses val="autoZero"/>
        <c:auto val="0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314324</xdr:colOff>
      <xdr:row>13</xdr:row>
      <xdr:rowOff>0</xdr:rowOff>
    </xdr:from>
    <xdr:to>
      <xdr:col>6</xdr:col>
      <xdr:colOff>971549</xdr:colOff>
      <xdr:row>27</xdr:row>
      <xdr:rowOff>76200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13</xdr:row>
      <xdr:rowOff>0</xdr:rowOff>
    </xdr:from>
    <xdr:to>
      <xdr:col>15</xdr:col>
      <xdr:colOff>714375</xdr:colOff>
      <xdr:row>27</xdr:row>
      <xdr:rowOff>85725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"/>
  <sheetViews>
    <sheetView tabSelected="1" workbookViewId="0">
      <pane ySplit="1" topLeftCell="A2" activePane="bottomLeft" state="frozen"/>
      <selection pane="bottomLeft" activeCell="P8" sqref="P8"/>
    </sheetView>
  </sheetViews>
  <sheetFormatPr defaultRowHeight="15" x14ac:dyDescent="0.25"/>
  <cols>
    <col min="1" max="1" width="13.5703125" style="1" customWidth="1"/>
    <col min="2" max="2" width="12.7109375" style="1" customWidth="1"/>
    <col min="3" max="3" width="9.140625" style="2"/>
    <col min="4" max="4" width="13" style="2" customWidth="1"/>
    <col min="5" max="5" width="12.7109375" style="2" customWidth="1"/>
    <col min="6" max="6" width="18.5703125" style="3" customWidth="1"/>
    <col min="7" max="7" width="17.140625" style="4" customWidth="1"/>
    <col min="8" max="8" width="17" style="4" customWidth="1"/>
    <col min="9" max="9" width="17" style="3" customWidth="1"/>
    <col min="10" max="10" width="12.5703125" style="2" customWidth="1"/>
    <col min="11" max="12" width="13" style="5" customWidth="1"/>
    <col min="13" max="14" width="13" style="3" customWidth="1"/>
    <col min="15" max="15" width="13.42578125" style="4" customWidth="1"/>
    <col min="16" max="16" width="12" customWidth="1"/>
  </cols>
  <sheetData>
    <row r="1" spans="1:16" s="11" customFormat="1" ht="18" thickBot="1" x14ac:dyDescent="0.35">
      <c r="A1" s="6" t="s">
        <v>0</v>
      </c>
      <c r="B1" s="6" t="s">
        <v>1</v>
      </c>
      <c r="C1" s="7" t="s">
        <v>2</v>
      </c>
      <c r="D1" s="7" t="s">
        <v>3</v>
      </c>
      <c r="E1" s="7" t="s">
        <v>7</v>
      </c>
      <c r="F1" s="8" t="s">
        <v>15</v>
      </c>
      <c r="G1" s="9" t="s">
        <v>8</v>
      </c>
      <c r="H1" s="9" t="s">
        <v>9</v>
      </c>
      <c r="I1" s="8" t="s">
        <v>11</v>
      </c>
      <c r="J1" s="7" t="s">
        <v>10</v>
      </c>
      <c r="K1" s="10" t="s">
        <v>4</v>
      </c>
      <c r="L1" s="10" t="s">
        <v>5</v>
      </c>
      <c r="M1" s="8" t="s">
        <v>12</v>
      </c>
      <c r="N1" s="8" t="s">
        <v>13</v>
      </c>
      <c r="O1" s="9" t="s">
        <v>6</v>
      </c>
      <c r="P1" s="11" t="s">
        <v>14</v>
      </c>
    </row>
    <row r="2" spans="1:16" ht="16.5" thickTop="1" x14ac:dyDescent="0.25">
      <c r="A2" s="12">
        <v>43010</v>
      </c>
      <c r="B2" s="12">
        <v>43051</v>
      </c>
      <c r="C2" s="13">
        <v>40</v>
      </c>
      <c r="D2" s="13">
        <f>J2/H2</f>
        <v>51.27725856697819</v>
      </c>
      <c r="E2" s="13">
        <f>D2-C2</f>
        <v>11.27725856697819</v>
      </c>
      <c r="F2" s="14">
        <f>E2/C2</f>
        <v>0.28193146417445475</v>
      </c>
      <c r="G2" s="15">
        <v>823</v>
      </c>
      <c r="H2" s="15">
        <v>642</v>
      </c>
      <c r="I2" s="14">
        <f t="shared" ref="I2:I8" si="0">(G2-H2)/G2</f>
        <v>0.21992709599027946</v>
      </c>
      <c r="J2" s="13">
        <f>G2*C2</f>
        <v>32920</v>
      </c>
      <c r="K2" s="16">
        <v>12582</v>
      </c>
      <c r="L2" s="16">
        <v>15213</v>
      </c>
      <c r="M2" s="14" t="s">
        <v>17</v>
      </c>
      <c r="N2" s="14" t="s">
        <v>17</v>
      </c>
      <c r="O2" s="15"/>
      <c r="P2" s="17"/>
    </row>
    <row r="3" spans="1:16" ht="15.75" x14ac:dyDescent="0.25">
      <c r="A3" s="12">
        <v>43011</v>
      </c>
      <c r="B3" s="12">
        <v>43052</v>
      </c>
      <c r="C3" s="13">
        <v>40</v>
      </c>
      <c r="D3" s="13">
        <f t="shared" ref="D3:D5" si="1">J3/H3</f>
        <v>51.27725856697819</v>
      </c>
      <c r="E3" s="13">
        <f t="shared" ref="E3:E5" si="2">D3-C3</f>
        <v>11.27725856697819</v>
      </c>
      <c r="F3" s="14">
        <f>E3/C3</f>
        <v>0.28193146417445475</v>
      </c>
      <c r="G3" s="15">
        <v>823</v>
      </c>
      <c r="H3" s="15">
        <v>642</v>
      </c>
      <c r="I3" s="14">
        <f t="shared" si="0"/>
        <v>0.21992709599027946</v>
      </c>
      <c r="J3" s="13">
        <f>G3*C3</f>
        <v>32920</v>
      </c>
      <c r="K3" s="16">
        <v>12582</v>
      </c>
      <c r="L3" s="16">
        <v>15213</v>
      </c>
      <c r="M3" s="14">
        <f t="shared" ref="M3:N5" si="3">(K3-K2)/K3</f>
        <v>0</v>
      </c>
      <c r="N3" s="14">
        <f t="shared" si="3"/>
        <v>0</v>
      </c>
      <c r="O3" s="15"/>
      <c r="P3" s="17"/>
    </row>
    <row r="4" spans="1:16" ht="15.75" x14ac:dyDescent="0.25">
      <c r="A4" s="12">
        <v>43012</v>
      </c>
      <c r="B4" s="12">
        <v>43053</v>
      </c>
      <c r="C4" s="13">
        <v>40</v>
      </c>
      <c r="D4" s="13">
        <f t="shared" si="1"/>
        <v>51.27725856697819</v>
      </c>
      <c r="E4" s="13">
        <f t="shared" si="2"/>
        <v>11.27725856697819</v>
      </c>
      <c r="F4" s="14">
        <f>E4/C4</f>
        <v>0.28193146417445475</v>
      </c>
      <c r="G4" s="15">
        <v>823</v>
      </c>
      <c r="H4" s="15">
        <v>642</v>
      </c>
      <c r="I4" s="14">
        <f t="shared" si="0"/>
        <v>0.21992709599027946</v>
      </c>
      <c r="J4" s="13">
        <f>G4*C4</f>
        <v>32920</v>
      </c>
      <c r="K4" s="16">
        <v>12582</v>
      </c>
      <c r="L4" s="16">
        <v>15213</v>
      </c>
      <c r="M4" s="14">
        <f t="shared" si="3"/>
        <v>0</v>
      </c>
      <c r="N4" s="14">
        <f t="shared" si="3"/>
        <v>0</v>
      </c>
      <c r="O4" s="15"/>
      <c r="P4" s="17"/>
    </row>
    <row r="5" spans="1:16" ht="15.75" x14ac:dyDescent="0.25">
      <c r="A5" s="12">
        <v>43013</v>
      </c>
      <c r="B5" s="12">
        <v>43054</v>
      </c>
      <c r="C5" s="13">
        <v>40</v>
      </c>
      <c r="D5" s="13">
        <f t="shared" si="1"/>
        <v>51.27725856697819</v>
      </c>
      <c r="E5" s="13">
        <f t="shared" si="2"/>
        <v>11.27725856697819</v>
      </c>
      <c r="F5" s="14">
        <f>E5/C5</f>
        <v>0.28193146417445475</v>
      </c>
      <c r="G5" s="15">
        <v>823</v>
      </c>
      <c r="H5" s="15">
        <v>642</v>
      </c>
      <c r="I5" s="14">
        <f t="shared" si="0"/>
        <v>0.21992709599027946</v>
      </c>
      <c r="J5" s="13">
        <f>G5*C5</f>
        <v>32920</v>
      </c>
      <c r="K5" s="16">
        <v>12582</v>
      </c>
      <c r="L5" s="16">
        <v>15213</v>
      </c>
      <c r="M5" s="14">
        <f t="shared" si="3"/>
        <v>0</v>
      </c>
      <c r="N5" s="14">
        <f t="shared" si="3"/>
        <v>0</v>
      </c>
      <c r="O5" s="15"/>
      <c r="P5" s="17"/>
    </row>
    <row r="6" spans="1:16" ht="15.75" x14ac:dyDescent="0.25">
      <c r="A6" s="12">
        <v>43014</v>
      </c>
      <c r="B6" s="12">
        <v>43055</v>
      </c>
      <c r="C6" s="13">
        <v>40</v>
      </c>
      <c r="D6" s="13">
        <f>J6/H6</f>
        <v>51.27725856697819</v>
      </c>
      <c r="E6" s="13">
        <f>D6-C6</f>
        <v>11.27725856697819</v>
      </c>
      <c r="F6" s="14">
        <f>E6/C6</f>
        <v>0.28193146417445475</v>
      </c>
      <c r="G6" s="15">
        <v>823</v>
      </c>
      <c r="H6" s="15">
        <v>642</v>
      </c>
      <c r="I6" s="14">
        <f t="shared" si="0"/>
        <v>0.21992709599027946</v>
      </c>
      <c r="J6" s="13">
        <f>G6*C6</f>
        <v>32920</v>
      </c>
      <c r="K6" s="16">
        <v>12582</v>
      </c>
      <c r="L6" s="16">
        <v>15213</v>
      </c>
      <c r="M6" s="14">
        <f t="shared" ref="M6:N8" si="4">(K6-K5)/K6</f>
        <v>0</v>
      </c>
      <c r="N6" s="14">
        <f t="shared" si="4"/>
        <v>0</v>
      </c>
      <c r="O6" s="15"/>
      <c r="P6" s="17"/>
    </row>
    <row r="7" spans="1:16" ht="15.75" x14ac:dyDescent="0.25">
      <c r="A7" s="12">
        <v>43015</v>
      </c>
      <c r="B7" s="12">
        <v>43056</v>
      </c>
      <c r="C7" s="13">
        <v>40</v>
      </c>
      <c r="D7" s="13">
        <f>J7/H7</f>
        <v>51.27725856697819</v>
      </c>
      <c r="E7" s="13">
        <f>D7-C7</f>
        <v>11.27725856697819</v>
      </c>
      <c r="F7" s="14">
        <f>E7/C7</f>
        <v>0.28193146417445475</v>
      </c>
      <c r="G7" s="15">
        <v>823</v>
      </c>
      <c r="H7" s="15">
        <v>642</v>
      </c>
      <c r="I7" s="14">
        <f t="shared" si="0"/>
        <v>0.21992709599027946</v>
      </c>
      <c r="J7" s="13">
        <f>G7*C7</f>
        <v>32920</v>
      </c>
      <c r="K7" s="16">
        <v>12582</v>
      </c>
      <c r="L7" s="16">
        <v>15213</v>
      </c>
      <c r="M7" s="14">
        <f t="shared" si="4"/>
        <v>0</v>
      </c>
      <c r="N7" s="14">
        <f t="shared" si="4"/>
        <v>0</v>
      </c>
      <c r="O7" s="15"/>
      <c r="P7" s="17"/>
    </row>
    <row r="8" spans="1:16" ht="15.75" x14ac:dyDescent="0.25">
      <c r="A8" s="12">
        <v>43016</v>
      </c>
      <c r="B8" s="12">
        <v>43057</v>
      </c>
      <c r="C8" s="13">
        <v>40</v>
      </c>
      <c r="D8" s="13">
        <f>J8/H8</f>
        <v>51.27725856697819</v>
      </c>
      <c r="E8" s="13">
        <f>D8-C8</f>
        <v>11.27725856697819</v>
      </c>
      <c r="F8" s="14">
        <f>E8/C8</f>
        <v>0.28193146417445475</v>
      </c>
      <c r="G8" s="15">
        <v>823</v>
      </c>
      <c r="H8" s="15">
        <v>642</v>
      </c>
      <c r="I8" s="14">
        <f t="shared" si="0"/>
        <v>0.21992709599027946</v>
      </c>
      <c r="J8" s="13">
        <f>G8*C8</f>
        <v>32920</v>
      </c>
      <c r="K8" s="16">
        <v>12582</v>
      </c>
      <c r="L8" s="16">
        <v>15213</v>
      </c>
      <c r="M8" s="14">
        <f t="shared" si="4"/>
        <v>0</v>
      </c>
      <c r="N8" s="14">
        <f t="shared" si="4"/>
        <v>0</v>
      </c>
      <c r="O8" s="15"/>
      <c r="P8" s="17"/>
    </row>
    <row r="9" spans="1:16" ht="15.75" x14ac:dyDescent="0.25">
      <c r="A9" s="12"/>
      <c r="B9" s="12"/>
      <c r="C9" s="13"/>
      <c r="D9" s="13"/>
      <c r="E9" s="13"/>
      <c r="F9" s="14"/>
      <c r="G9" s="15"/>
      <c r="H9" s="15"/>
      <c r="I9" s="14"/>
      <c r="J9" s="13"/>
      <c r="K9" s="16"/>
      <c r="L9" s="16"/>
      <c r="M9" s="14"/>
      <c r="N9" s="14"/>
      <c r="O9" s="15"/>
      <c r="P9" s="17"/>
    </row>
    <row r="10" spans="1:16" ht="15.75" x14ac:dyDescent="0.25">
      <c r="A10" s="12" t="s">
        <v>16</v>
      </c>
      <c r="B10" s="12"/>
      <c r="C10" s="13"/>
      <c r="D10" s="13">
        <f>AVERAGE(D2:D8)</f>
        <v>51.277258566978176</v>
      </c>
      <c r="E10" s="13">
        <f>AVERAGE(E2:E8)</f>
        <v>11.27725856697819</v>
      </c>
      <c r="F10" s="14">
        <f>AVERAGE(F2:F8)</f>
        <v>0.28193146417445475</v>
      </c>
      <c r="G10" s="15">
        <f>AVERAGE(G2:G8)</f>
        <v>823</v>
      </c>
      <c r="H10" s="15">
        <f>AVERAGE(H2:H8)</f>
        <v>642</v>
      </c>
      <c r="I10" s="14">
        <f>AVERAGE(I2:I8)</f>
        <v>0.21992709599027946</v>
      </c>
      <c r="J10" s="13">
        <f>AVERAGE(J2:J8)</f>
        <v>32920</v>
      </c>
      <c r="K10" s="16"/>
      <c r="L10" s="16"/>
      <c r="M10" s="14"/>
      <c r="N10" s="14"/>
      <c r="O10" s="15"/>
      <c r="P10" s="17"/>
    </row>
    <row r="11" spans="1:16" ht="15.75" x14ac:dyDescent="0.25">
      <c r="A11" s="12"/>
      <c r="B11" s="12"/>
      <c r="C11" s="13"/>
      <c r="D11" s="13"/>
      <c r="E11" s="13"/>
      <c r="F11" s="14"/>
      <c r="G11" s="14"/>
      <c r="H11" s="14"/>
      <c r="I11" s="14"/>
      <c r="J11" s="13"/>
      <c r="K11" s="16"/>
      <c r="L11" s="16"/>
      <c r="M11" s="14"/>
      <c r="N11" s="14"/>
      <c r="O11" s="15"/>
      <c r="P11" s="17"/>
    </row>
  </sheetData>
  <pageMargins left="0.7" right="0.7" top="0.75" bottom="0.75" header="0.3" footer="0.3"/>
  <pageSetup paperSize="5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Navicure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Burlingame, Stephen</dc:creator>
  <cp:lastModifiedBy>Usr</cp:lastModifiedBy>
  <cp:lastPrinted>2018-03-08T19:53:28Z</cp:lastPrinted>
  <dcterms:created xsi:type="dcterms:W3CDTF">2018-02-23T20:51:35Z</dcterms:created>
  <dcterms:modified xsi:type="dcterms:W3CDTF">2018-04-16T13:24:37Z</dcterms:modified>
</cp:coreProperties>
</file>